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ymena\PRV\PRV  2014-2020 - operace 4.3.1 PÚ - realizace cest\Újezd VC 2\Rozpočty\Rozdělené - slepé\"/>
    </mc:Choice>
  </mc:AlternateContent>
  <xr:revisionPtr revIDLastSave="0" documentId="8_{FD26B5C6-FA1A-4776-A540-8A2744C397D7}" xr6:coauthVersionLast="47" xr6:coauthVersionMax="47" xr10:uidLastSave="{00000000-0000-0000-0000-000000000000}"/>
  <bookViews>
    <workbookView xWindow="33075" yWindow="4410" windowWidth="21600" windowHeight="12735" xr2:uid="{4DCDB33C-3047-439D-8645-1E27B1F890FD}"/>
  </bookViews>
  <sheets>
    <sheet name="Rekapitulace stavby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Titles" localSheetId="0">'Rekapitulace stavby'!$52:$52</definedName>
    <definedName name="_xlnm.Print_Area" localSheetId="0">'Rekapitulace stavby'!$D$4:$AO$36,'Rekapitulace stavby'!$C$42:$AQ$61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4" i="2" l="1"/>
  <c r="L45" i="2"/>
  <c r="L47" i="2"/>
  <c r="AM47" i="2"/>
  <c r="L49" i="2"/>
  <c r="AM49" i="2"/>
  <c r="L50" i="2"/>
  <c r="AM50" i="2"/>
  <c r="AS54" i="2"/>
  <c r="AG55" i="2"/>
  <c r="AG54" i="2" s="1"/>
  <c r="AU55" i="2"/>
  <c r="AU54" i="2" s="1"/>
  <c r="AV55" i="2"/>
  <c r="AT55" i="2" s="1"/>
  <c r="AW55" i="2"/>
  <c r="AX55" i="2"/>
  <c r="AY55" i="2"/>
  <c r="AZ55" i="2"/>
  <c r="BA55" i="2"/>
  <c r="BA54" i="2" s="1"/>
  <c r="BB55" i="2"/>
  <c r="BC55" i="2"/>
  <c r="BC54" i="2" s="1"/>
  <c r="BD55" i="2"/>
  <c r="BD54" i="2" s="1"/>
  <c r="W33" i="2" s="1"/>
  <c r="AG56" i="2"/>
  <c r="AN56" i="2"/>
  <c r="AT56" i="2"/>
  <c r="AU56" i="2"/>
  <c r="AV56" i="2"/>
  <c r="AW56" i="2"/>
  <c r="AX56" i="2"/>
  <c r="AY56" i="2"/>
  <c r="AZ56" i="2"/>
  <c r="BA56" i="2"/>
  <c r="BB56" i="2"/>
  <c r="BB54" i="2" s="1"/>
  <c r="BC56" i="2"/>
  <c r="BD56" i="2"/>
  <c r="AG57" i="2"/>
  <c r="AN57" i="2" s="1"/>
  <c r="AT57" i="2"/>
  <c r="AU57" i="2"/>
  <c r="AV57" i="2"/>
  <c r="AW57" i="2"/>
  <c r="AX57" i="2"/>
  <c r="AY57" i="2"/>
  <c r="AZ57" i="2"/>
  <c r="BA57" i="2"/>
  <c r="BB57" i="2"/>
  <c r="BC57" i="2"/>
  <c r="BD57" i="2"/>
  <c r="AG58" i="2"/>
  <c r="AU58" i="2"/>
  <c r="AV58" i="2"/>
  <c r="AT58" i="2" s="1"/>
  <c r="AN58" i="2" s="1"/>
  <c r="AW58" i="2"/>
  <c r="AX58" i="2"/>
  <c r="AY58" i="2"/>
  <c r="AZ58" i="2"/>
  <c r="AZ54" i="2" s="1"/>
  <c r="BA58" i="2"/>
  <c r="BB58" i="2"/>
  <c r="BC58" i="2"/>
  <c r="BD58" i="2"/>
  <c r="AG59" i="2"/>
  <c r="AU59" i="2"/>
  <c r="AV59" i="2"/>
  <c r="AT59" i="2" s="1"/>
  <c r="AW59" i="2"/>
  <c r="AX59" i="2"/>
  <c r="AY59" i="2"/>
  <c r="AZ59" i="2"/>
  <c r="BA59" i="2"/>
  <c r="BB59" i="2"/>
  <c r="BC59" i="2"/>
  <c r="BD59" i="2"/>
  <c r="AG60" i="2"/>
  <c r="AT60" i="2"/>
  <c r="AN60" i="2" s="1"/>
  <c r="AU60" i="2"/>
  <c r="AV60" i="2"/>
  <c r="AW60" i="2"/>
  <c r="AX60" i="2"/>
  <c r="AY60" i="2"/>
  <c r="AZ60" i="2"/>
  <c r="BA60" i="2"/>
  <c r="BB60" i="2"/>
  <c r="BC60" i="2"/>
  <c r="BD60" i="2"/>
  <c r="AY54" i="2" l="1"/>
  <c r="W32" i="2"/>
  <c r="AN59" i="2"/>
  <c r="AX54" i="2"/>
  <c r="W31" i="2"/>
  <c r="W30" i="2"/>
  <c r="AW54" i="2"/>
  <c r="AK30" i="2" s="1"/>
  <c r="AK26" i="2"/>
  <c r="W29" i="2"/>
  <c r="AV54" i="2"/>
  <c r="AN55" i="2"/>
  <c r="AK29" i="2" l="1"/>
  <c r="AT54" i="2"/>
  <c r="AN54" i="2" s="1"/>
  <c r="AK35" i="2"/>
</calcChain>
</file>

<file path=xl/sharedStrings.xml><?xml version="1.0" encoding="utf-8"?>
<sst xmlns="http://schemas.openxmlformats.org/spreadsheetml/2006/main" count="179" uniqueCount="96">
  <si>
    <t>2</t>
  </si>
  <si>
    <t/>
  </si>
  <si>
    <t>{cb26d06e-ebf5-4387-8c75-4e324bf78516}</t>
  </si>
  <si>
    <t>{80c01e8e-d667-4989-8e75-2776e38d3d33}</t>
  </si>
  <si>
    <t>IMPORT</t>
  </si>
  <si>
    <t>1</t>
  </si>
  <si>
    <t>STA</t>
  </si>
  <si>
    <t>Vedlejší rozpočtové náklady</t>
  </si>
  <si>
    <t>VRN</t>
  </si>
  <si>
    <t>/</t>
  </si>
  <si>
    <t>{9207249e-6606-426a-992d-8798cb85f120}</t>
  </si>
  <si>
    <t>Vegetační úpravy rok č.3</t>
  </si>
  <si>
    <t>SO 801_3</t>
  </si>
  <si>
    <t>{5582ce28-1a30-4d5d-900d-43e6f9abafa5}</t>
  </si>
  <si>
    <t>Vegetační úpravy rok č.2</t>
  </si>
  <si>
    <t>SO 801_2</t>
  </si>
  <si>
    <t>{32a2f320-9651-4b99-9afb-1c02ee8b0853}</t>
  </si>
  <si>
    <t>Vegetační úpravy rok č.1</t>
  </si>
  <si>
    <t>SO 801_1</t>
  </si>
  <si>
    <t>{5e953955-9d79-435d-b59c-70960a4f74f2}</t>
  </si>
  <si>
    <t>Výsadba zeleně</t>
  </si>
  <si>
    <t>SO 801</t>
  </si>
  <si>
    <t>{2d325da0-c3ff-431b-a62e-08b72a3b0677}</t>
  </si>
  <si>
    <t>Polní cesta</t>
  </si>
  <si>
    <t>SO 101</t>
  </si>
  <si>
    <t>{00000000-0000-0000-0000-000000000000}</t>
  </si>
  <si>
    <t>###NOIMPORT###</t>
  </si>
  <si>
    <t>0</t>
  </si>
  <si>
    <t>D</t>
  </si>
  <si>
    <t>Náklady stavby celkem</t>
  </si>
  <si>
    <t>Základna_x000D_
DPH nulová</t>
  </si>
  <si>
    <t>Základna_x000D_
DPH sníž. přenesená</t>
  </si>
  <si>
    <t>Základna_x000D_
DPH zákl. přenesená</t>
  </si>
  <si>
    <t>Základna_x000D_
DPH snížená</t>
  </si>
  <si>
    <t>Základna_x000D_
DPH základní</t>
  </si>
  <si>
    <t>DPH snížená přenesená_x000D_
[CZK]</t>
  </si>
  <si>
    <t>DPH základní přenesená_x000D_
[CZK]</t>
  </si>
  <si>
    <t>DPH snížená [CZK]</t>
  </si>
  <si>
    <t>DPH základní [CZK]</t>
  </si>
  <si>
    <t>Normohodiny [h]</t>
  </si>
  <si>
    <t>DPH [CZK]</t>
  </si>
  <si>
    <t>z toho Ostat._x000D_
náklady [CZK]</t>
  </si>
  <si>
    <t>Typ</t>
  </si>
  <si>
    <t>Cena s DPH [CZK]</t>
  </si>
  <si>
    <t>Cena bez DPH [CZK]</t>
  </si>
  <si>
    <t>Popis</t>
  </si>
  <si>
    <t>Kód</t>
  </si>
  <si>
    <t>Zpracovatel:</t>
  </si>
  <si>
    <t>Uchazeč:</t>
  </si>
  <si>
    <t>Informatívní údaje z listů zakázek</t>
  </si>
  <si>
    <t>Projektant:</t>
  </si>
  <si>
    <t>Zadavatel:</t>
  </si>
  <si>
    <t>Datum:</t>
  </si>
  <si>
    <t>Místo:</t>
  </si>
  <si>
    <t>Stavba:</t>
  </si>
  <si>
    <t>Kód:</t>
  </si>
  <si>
    <t>REKAPITULACE OBJEKTŮ STAVBY A SOUPISŮ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</si>
  <si>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</si>
  <si>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</si>
  <si>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</si>
  <si>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</si>
  <si>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</si>
  <si>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</si>
  <si>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</si>
  <si>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základní</t>
  </si>
  <si>
    <t>DPH</t>
  </si>
  <si>
    <t>Výše daně</t>
  </si>
  <si>
    <t>Základ daně</t>
  </si>
  <si>
    <t>Sazba daně</t>
  </si>
  <si>
    <t>Cena bez DPH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</si>
  <si>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</si>
  <si>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Poznámka:</t>
  </si>
  <si>
    <t>True</t>
  </si>
  <si>
    <t>DIČ:</t>
  </si>
  <si>
    <t xml:space="preserve"> </t>
  </si>
  <si>
    <t>0,01</t>
  </si>
  <si>
    <t>IČ:</t>
  </si>
  <si>
    <t>False</t>
  </si>
  <si>
    <t>Vyplň údaj</t>
  </si>
  <si>
    <t>15. 8. 2023</t>
  </si>
  <si>
    <t>Újezd u Krásné</t>
  </si>
  <si>
    <t>CC-CZ:</t>
  </si>
  <si>
    <t>KSO:</t>
  </si>
  <si>
    <t>Polní cesta VC2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</si>
  <si>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</si>
  <si>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230</t>
  </si>
  <si>
    <t>0,001</t>
  </si>
  <si>
    <t>Návod na vyplnění</t>
  </si>
  <si>
    <t>v ---  níže se nacházejí doplnkové a pomocné údaje k sestavám  --- v</t>
  </si>
  <si>
    <t>REKAPITULACE STAVBY</t>
  </si>
  <si>
    <t>12</t>
  </si>
  <si>
    <t>21</t>
  </si>
  <si>
    <t>ZAMOK</t>
  </si>
  <si>
    <t>2.0</t>
  </si>
  <si>
    <t>VZ</t>
  </si>
  <si>
    <t>Export 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</si>
</sst>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dd\.mm\.yyyy"/>
    <numFmt numFmtId="166" formatCode="#,##0.00%"/>
  </numFmts>
  <fonts count="25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sz val="11"/>
      <name val="Arial CE"/>
    </font>
    <font>
      <sz val="11"/>
      <color rgb="FF969696"/>
      <name val="Arial CE"/>
    </font>
    <font>
      <b/>
      <sz val="11"/>
      <name val="Arial CE"/>
    </font>
    <font>
      <sz val="11"/>
      <color rgb="FF003366"/>
      <name val="Arial CE"/>
    </font>
    <font>
      <b/>
      <sz val="11"/>
      <color rgb="FF003366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b/>
      <sz val="12"/>
      <name val="Arial CE"/>
    </font>
    <font>
      <sz val="12"/>
      <name val="Arial CE"/>
    </font>
    <font>
      <sz val="12"/>
      <color rgb="FF969696"/>
      <name val="Arial CE"/>
    </font>
    <font>
      <b/>
      <sz val="12"/>
      <color rgb="FF960000"/>
      <name val="Arial CE"/>
    </font>
    <font>
      <sz val="9"/>
      <color rgb="FF969696"/>
      <name val="Arial CE"/>
    </font>
    <font>
      <sz val="9"/>
      <name val="Arial CE"/>
    </font>
    <font>
      <sz val="8"/>
      <color rgb="FF969696"/>
      <name val="Arial CE"/>
    </font>
    <font>
      <sz val="10"/>
      <name val="Arial CE"/>
    </font>
    <font>
      <sz val="10"/>
      <color rgb="FF969696"/>
      <name val="Arial CE"/>
    </font>
    <font>
      <b/>
      <sz val="10"/>
      <name val="Arial CE"/>
    </font>
    <font>
      <b/>
      <sz val="14"/>
      <name val="Arial CE"/>
    </font>
    <font>
      <b/>
      <sz val="10"/>
      <color rgb="FF969696"/>
      <name val="Arial CE"/>
    </font>
    <font>
      <b/>
      <sz val="8"/>
      <color rgb="FF969696"/>
      <name val="Arial CE"/>
    </font>
    <font>
      <b/>
      <sz val="12"/>
      <color rgb="FF969696"/>
      <name val="Arial CE"/>
    </font>
    <font>
      <sz val="8"/>
      <color rgb="FF3366FF"/>
      <name val="Arial CE"/>
    </font>
    <font>
      <sz val="8"/>
      <color rgb="FFFFFF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BEBEBE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4" fontId="3" fillId="0" borderId="4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4" fontId="3" fillId="0" borderId="6" xfId="1" applyNumberFormat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4" fontId="5" fillId="0" borderId="0" xfId="1" applyNumberFormat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2" applyFont="1" applyAlignment="1">
      <alignment horizontal="center" vertical="center"/>
    </xf>
    <xf numFmtId="4" fontId="3" fillId="0" borderId="7" xfId="1" applyNumberFormat="1" applyFont="1" applyBorder="1" applyAlignment="1">
      <alignment vertical="center"/>
    </xf>
    <xf numFmtId="4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4" fontId="3" fillId="0" borderId="8" xfId="1" applyNumberFormat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4" fontId="11" fillId="0" borderId="7" xfId="1" applyNumberFormat="1" applyFont="1" applyBorder="1" applyAlignment="1">
      <alignment vertical="center"/>
    </xf>
    <xf numFmtId="4" fontId="11" fillId="0" borderId="0" xfId="1" applyNumberFormat="1" applyFont="1" applyAlignment="1">
      <alignment vertical="center"/>
    </xf>
    <xf numFmtId="164" fontId="11" fillId="0" borderId="0" xfId="1" applyNumberFormat="1" applyFont="1" applyAlignment="1">
      <alignment vertical="center"/>
    </xf>
    <xf numFmtId="4" fontId="11" fillId="0" borderId="8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4" fontId="12" fillId="0" borderId="0" xfId="1" applyNumberFormat="1" applyFont="1" applyAlignment="1">
      <alignment vertical="center"/>
    </xf>
    <xf numFmtId="4" fontId="12" fillId="0" borderId="0" xfId="1" applyNumberFormat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" fillId="0" borderId="9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1" xfId="1" applyBorder="1" applyAlignment="1">
      <alignment vertical="center"/>
    </xf>
    <xf numFmtId="0" fontId="13" fillId="0" borderId="12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4" fillId="3" borderId="15" xfId="1" applyFont="1" applyFill="1" applyBorder="1" applyAlignment="1">
      <alignment horizontal="center" vertical="center"/>
    </xf>
    <xf numFmtId="0" fontId="14" fillId="3" borderId="16" xfId="1" applyFont="1" applyFill="1" applyBorder="1" applyAlignment="1">
      <alignment horizontal="left" vertical="center"/>
    </xf>
    <xf numFmtId="0" fontId="14" fillId="3" borderId="16" xfId="1" applyFont="1" applyFill="1" applyBorder="1" applyAlignment="1">
      <alignment horizontal="center" vertical="center"/>
    </xf>
    <xf numFmtId="0" fontId="14" fillId="3" borderId="16" xfId="1" applyFont="1" applyFill="1" applyBorder="1" applyAlignment="1">
      <alignment horizontal="right" vertical="center"/>
    </xf>
    <xf numFmtId="0" fontId="1" fillId="3" borderId="16" xfId="1" applyFill="1" applyBorder="1" applyAlignment="1">
      <alignment vertical="center"/>
    </xf>
    <xf numFmtId="0" fontId="14" fillId="3" borderId="1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15" fillId="0" borderId="0" xfId="1" applyFont="1" applyAlignment="1">
      <alignment horizontal="left" vertical="center"/>
    </xf>
    <xf numFmtId="0" fontId="15" fillId="0" borderId="8" xfId="1" applyFont="1" applyBorder="1" applyAlignment="1">
      <alignment horizontal="left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vertical="center" wrapText="1"/>
    </xf>
    <xf numFmtId="0" fontId="17" fillId="0" borderId="0" xfId="1" applyFont="1" applyAlignment="1">
      <alignment horizontal="left" vertical="center"/>
    </xf>
    <xf numFmtId="0" fontId="16" fillId="0" borderId="0" xfId="1" applyFont="1" applyAlignment="1">
      <alignment vertical="center"/>
    </xf>
    <xf numFmtId="0" fontId="11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center" vertical="center"/>
    </xf>
    <xf numFmtId="165" fontId="16" fillId="0" borderId="0" xfId="1" applyNumberFormat="1" applyFont="1" applyAlignment="1">
      <alignment horizontal="left" vertical="center"/>
    </xf>
    <xf numFmtId="0" fontId="18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6" fillId="0" borderId="1" xfId="1" applyFont="1" applyBorder="1" applyAlignment="1">
      <alignment vertical="center"/>
    </xf>
    <xf numFmtId="0" fontId="19" fillId="0" borderId="0" xfId="1" applyFont="1" applyAlignment="1">
      <alignment horizontal="left"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4" borderId="0" xfId="1" applyFill="1" applyAlignment="1">
      <alignment vertical="center"/>
    </xf>
    <xf numFmtId="0" fontId="1" fillId="4" borderId="15" xfId="1" applyFill="1" applyBorder="1" applyAlignment="1">
      <alignment vertical="center"/>
    </xf>
    <xf numFmtId="0" fontId="1" fillId="4" borderId="16" xfId="1" applyFill="1" applyBorder="1" applyAlignment="1">
      <alignment vertical="center"/>
    </xf>
    <xf numFmtId="4" fontId="9" fillId="4" borderId="16" xfId="1" applyNumberFormat="1" applyFont="1" applyFill="1" applyBorder="1" applyAlignment="1">
      <alignment vertical="center"/>
    </xf>
    <xf numFmtId="0" fontId="1" fillId="4" borderId="16" xfId="1" applyFill="1" applyBorder="1" applyAlignment="1">
      <alignment vertical="center"/>
    </xf>
    <xf numFmtId="0" fontId="9" fillId="4" borderId="16" xfId="1" applyFont="1" applyFill="1" applyBorder="1" applyAlignment="1">
      <alignment horizontal="left" vertical="center"/>
    </xf>
    <xf numFmtId="0" fontId="9" fillId="4" borderId="16" xfId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left" vertical="center"/>
    </xf>
    <xf numFmtId="0" fontId="17" fillId="0" borderId="0" xfId="1" applyFont="1" applyAlignment="1">
      <alignment vertical="center"/>
    </xf>
    <xf numFmtId="0" fontId="17" fillId="0" borderId="1" xfId="1" applyFont="1" applyBorder="1" applyAlignment="1">
      <alignment vertical="center"/>
    </xf>
    <xf numFmtId="0" fontId="17" fillId="0" borderId="0" xfId="1" applyFont="1" applyAlignment="1">
      <alignment vertical="center"/>
    </xf>
    <xf numFmtId="4" fontId="20" fillId="0" borderId="0" xfId="1" applyNumberFormat="1" applyFont="1" applyAlignment="1">
      <alignment vertical="center"/>
    </xf>
    <xf numFmtId="166" fontId="17" fillId="0" borderId="0" xfId="1" applyNumberFormat="1" applyFont="1" applyAlignment="1">
      <alignment horizontal="left" vertical="center"/>
    </xf>
    <xf numFmtId="0" fontId="20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/>
    </xf>
    <xf numFmtId="0" fontId="17" fillId="0" borderId="0" xfId="1" applyFont="1" applyAlignment="1">
      <alignment horizontal="right" vertical="center"/>
    </xf>
    <xf numFmtId="0" fontId="1" fillId="0" borderId="20" xfId="1" applyBorder="1" applyAlignment="1">
      <alignment vertical="center"/>
    </xf>
    <xf numFmtId="4" fontId="18" fillId="0" borderId="20" xfId="1" applyNumberFormat="1" applyFont="1" applyBorder="1" applyAlignment="1">
      <alignment vertical="center"/>
    </xf>
    <xf numFmtId="0" fontId="1" fillId="0" borderId="20" xfId="1" applyBorder="1" applyAlignment="1">
      <alignment vertical="center"/>
    </xf>
    <xf numFmtId="0" fontId="18" fillId="0" borderId="20" xfId="1" applyFont="1" applyBorder="1" applyAlignment="1">
      <alignment horizontal="left" vertical="center"/>
    </xf>
    <xf numFmtId="0" fontId="1" fillId="0" borderId="1" xfId="1" applyBorder="1"/>
    <xf numFmtId="0" fontId="1" fillId="0" borderId="21" xfId="1" applyBorder="1"/>
    <xf numFmtId="0" fontId="16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16" fillId="0" borderId="0" xfId="1" applyFont="1" applyAlignment="1">
      <alignment horizontal="left" vertical="center"/>
    </xf>
    <xf numFmtId="49" fontId="16" fillId="2" borderId="0" xfId="1" applyNumberFormat="1" applyFont="1" applyFill="1" applyAlignment="1" applyProtection="1">
      <alignment horizontal="left" vertical="center"/>
      <protection locked="0"/>
    </xf>
    <xf numFmtId="49" fontId="16" fillId="0" borderId="0" xfId="1" applyNumberFormat="1" applyFont="1" applyAlignment="1">
      <alignment horizontal="left" vertical="center"/>
    </xf>
    <xf numFmtId="49" fontId="16" fillId="2" borderId="0" xfId="1" applyNumberFormat="1" applyFont="1" applyFill="1" applyAlignment="1" applyProtection="1">
      <alignment horizontal="left" vertical="center"/>
      <protection locked="0"/>
    </xf>
    <xf numFmtId="0" fontId="16" fillId="2" borderId="0" xfId="1" applyFont="1" applyFill="1" applyAlignment="1" applyProtection="1">
      <alignment horizontal="left" vertical="center"/>
      <protection locked="0"/>
    </xf>
    <xf numFmtId="0" fontId="1" fillId="0" borderId="0" xfId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/>
    </xf>
    <xf numFmtId="0" fontId="21" fillId="0" borderId="0" xfId="1" applyFont="1" applyAlignment="1">
      <alignment horizontal="left" vertical="top" wrapText="1"/>
    </xf>
    <xf numFmtId="0" fontId="16" fillId="0" borderId="0" xfId="1" applyFont="1" applyAlignment="1">
      <alignment horizontal="left" vertical="center"/>
    </xf>
    <xf numFmtId="0" fontId="17" fillId="0" borderId="0" xfId="1" applyFont="1" applyAlignment="1">
      <alignment horizontal="left" vertical="top"/>
    </xf>
    <xf numFmtId="0" fontId="22" fillId="0" borderId="0" xfId="1" applyFont="1" applyAlignment="1">
      <alignment horizontal="left" vertical="center"/>
    </xf>
    <xf numFmtId="0" fontId="23" fillId="0" borderId="0" xfId="1" applyFont="1" applyAlignment="1">
      <alignment horizontal="left" vertical="center"/>
    </xf>
    <xf numFmtId="0" fontId="1" fillId="0" borderId="18" xfId="1" applyBorder="1"/>
    <xf numFmtId="0" fontId="1" fillId="0" borderId="19" xfId="1" applyBorder="1"/>
    <xf numFmtId="0" fontId="24" fillId="0" borderId="0" xfId="1" applyFont="1" applyAlignment="1">
      <alignment horizontal="left" vertical="center"/>
    </xf>
  </cellXfs>
  <cellStyles count="3">
    <cellStyle name="Hypertextový odkaz" xfId="2" builtinId="8"/>
    <cellStyle name="Normální" xfId="0" builtinId="0"/>
    <cellStyle name="Normální 2" xfId="1" xr:uid="{3FAC37E7-C9CD-4A2B-A533-35463C687A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4782CF9A-BBA8-4267-A7A6-15B542048B5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Vymena\PRV\PRV%20%202014-2020%20-%20operace%204.3.1%20P&#218;%20-%20realizace%20cest\&#218;jezd%20VC%202\Rozpo&#269;ty\Rozd&#283;len&#233;%20-%20slep&#233;\VRN%20-%20Vedlej&#353;&#237;%20rozpo&#269;tov&#233;%20v&#253;daje.xlsx" TargetMode="External"/><Relationship Id="rId1" Type="http://schemas.openxmlformats.org/officeDocument/2006/relationships/externalLinkPath" Target="VRN%20-%20Vedlej&#353;&#237;%20rozpo&#269;tov&#233;%20v&#253;daj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Vymena\PRV\PRV%20%202014-2020%20-%20operace%204.3.1%20P&#218;%20-%20realizace%20cest\&#218;jezd%20VC%202\Rozpo&#269;ty\Rozd&#283;len&#233;%20-%20slep&#233;\SO%20801_3%20-%20Vegeta&#269;n&#237;%20&#250;pravy.xlsx" TargetMode="External"/><Relationship Id="rId1" Type="http://schemas.openxmlformats.org/officeDocument/2006/relationships/externalLinkPath" Target="SO%20801_3%20-%20Vegeta&#269;n&#237;%20&#250;pravy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Vymena\PRV\PRV%20%202014-2020%20-%20operace%204.3.1%20P&#218;%20-%20realizace%20cest\&#218;jezd%20VC%202\Rozpo&#269;ty\Rozd&#283;len&#233;%20-%20slep&#233;\SO%20801_2%20-%20Vegeta&#269;n&#237;%20&#250;pravy.xlsx" TargetMode="External"/><Relationship Id="rId1" Type="http://schemas.openxmlformats.org/officeDocument/2006/relationships/externalLinkPath" Target="SO%20801_2%20-%20Vegeta&#269;n&#237;%20&#250;pravy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Vymena\PRV\PRV%20%202014-2020%20-%20operace%204.3.1%20P&#218;%20-%20realizace%20cest\&#218;jezd%20VC%202\Rozpo&#269;ty\Rozd&#283;len&#233;%20-%20slep&#233;\SO%20801_1%20-%20Vegeta&#269;n&#237;%20&#250;pravy.xlsx" TargetMode="External"/><Relationship Id="rId1" Type="http://schemas.openxmlformats.org/officeDocument/2006/relationships/externalLinkPath" Target="SO%20801_1%20-%20Vegeta&#269;n&#237;%20&#250;pravy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Vymena\PRV\PRV%20%202014-2020%20-%20operace%204.3.1%20P&#218;%20-%20realizace%20cest\&#218;jezd%20VC%202\Rozpo&#269;ty\Rozd&#283;len&#233;%20-%20slep&#233;\SO%20801%20-%20V&#253;sadba%20zelen&#283;.xlsx" TargetMode="External"/><Relationship Id="rId1" Type="http://schemas.openxmlformats.org/officeDocument/2006/relationships/externalLinkPath" Target="SO%20801%20-%20V&#253;sadba%20zelen&#283;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Vymena\PRV\PRV%20%202014-2020%20-%20operace%204.3.1%20P&#218;%20-%20realizace%20cest\&#218;jezd%20VC%202\Rozpo&#269;ty\Rozd&#283;len&#233;%20-%20slep&#233;\SO%20101%20-%20Poln&#237;%20cesta.xlsx" TargetMode="External"/><Relationship Id="rId1" Type="http://schemas.openxmlformats.org/officeDocument/2006/relationships/externalLinkPath" Target="SO%20101%20-%20Poln&#237;%20ce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1"/>
      <sheetName val="VRN - Vedlejší rozpočtové..."/>
    </sheetNames>
    <sheetDataSet>
      <sheetData sheetId="0" refreshError="1"/>
      <sheetData sheetId="1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4">
          <cell r="P8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 801_3 - Vegetační úpra..."/>
    </sheetNames>
    <sheetDataSet>
      <sheetData sheetId="0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2">
          <cell r="P8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1"/>
      <sheetName val="SO 801_2 - Vegetační úpra..."/>
    </sheetNames>
    <sheetDataSet>
      <sheetData sheetId="0" refreshError="1"/>
      <sheetData sheetId="1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2">
          <cell r="P8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 801_1 - Vegetační úpra..."/>
    </sheetNames>
    <sheetDataSet>
      <sheetData sheetId="0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2">
          <cell r="P8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1"/>
      <sheetName val="SO 801 - Výsadba zeleně"/>
    </sheetNames>
    <sheetDataSet>
      <sheetData sheetId="0" refreshError="1"/>
      <sheetData sheetId="1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2">
          <cell r="P82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 101 - Polní cesta"/>
    </sheetNames>
    <sheetDataSet>
      <sheetData sheetId="0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9">
          <cell r="P8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3A1AF-6E6C-484E-9C72-5269F70BC5E5}">
  <sheetPr>
    <pageSetUpPr fitToPage="1"/>
  </sheetPr>
  <dimension ref="A1:CM62"/>
  <sheetViews>
    <sheetView showGridLines="0" tabSelected="1" topLeftCell="A30" workbookViewId="0"/>
  </sheetViews>
  <sheetFormatPr defaultRowHeight="11.25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58" max="16384" width="9.140625" style="1"/>
  </cols>
  <sheetData>
    <row r="1" spans="1:74">
      <c r="A1" s="108" t="s">
        <v>95</v>
      </c>
      <c r="AZ1" s="108" t="s">
        <v>94</v>
      </c>
      <c r="BA1" s="108" t="s">
        <v>93</v>
      </c>
      <c r="BB1" s="108" t="s">
        <v>92</v>
      </c>
      <c r="BT1" s="108" t="s">
        <v>77</v>
      </c>
      <c r="BU1" s="108" t="s">
        <v>77</v>
      </c>
      <c r="BV1" s="108" t="s">
        <v>2</v>
      </c>
    </row>
    <row r="2" spans="1:74" ht="36.950000000000003" customHeight="1"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S2" s="92" t="s">
        <v>75</v>
      </c>
      <c r="BT2" s="92" t="s">
        <v>91</v>
      </c>
    </row>
    <row r="3" spans="1:74" ht="6.95" customHeight="1">
      <c r="B3" s="107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89"/>
      <c r="BS3" s="92" t="s">
        <v>75</v>
      </c>
      <c r="BT3" s="92" t="s">
        <v>90</v>
      </c>
    </row>
    <row r="4" spans="1:74" ht="24.95" customHeight="1">
      <c r="B4" s="89"/>
      <c r="D4" s="66" t="s">
        <v>89</v>
      </c>
      <c r="AR4" s="89"/>
      <c r="AS4" s="105" t="s">
        <v>88</v>
      </c>
      <c r="BE4" s="104" t="s">
        <v>87</v>
      </c>
      <c r="BS4" s="92" t="s">
        <v>86</v>
      </c>
    </row>
    <row r="5" spans="1:74" ht="12" customHeight="1">
      <c r="B5" s="89"/>
      <c r="D5" s="103" t="s">
        <v>55</v>
      </c>
      <c r="K5" s="102" t="s">
        <v>85</v>
      </c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R5" s="89"/>
      <c r="BE5" s="101" t="s">
        <v>84</v>
      </c>
      <c r="BS5" s="92" t="s">
        <v>75</v>
      </c>
    </row>
    <row r="6" spans="1:74" ht="36.950000000000003" customHeight="1">
      <c r="B6" s="89"/>
      <c r="D6" s="100" t="s">
        <v>54</v>
      </c>
      <c r="K6" s="99" t="s">
        <v>83</v>
      </c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R6" s="89"/>
      <c r="BE6" s="83"/>
      <c r="BS6" s="92" t="s">
        <v>75</v>
      </c>
    </row>
    <row r="7" spans="1:74" ht="12" customHeight="1">
      <c r="B7" s="89"/>
      <c r="D7" s="54" t="s">
        <v>82</v>
      </c>
      <c r="K7" s="93" t="s">
        <v>1</v>
      </c>
      <c r="AK7" s="54" t="s">
        <v>81</v>
      </c>
      <c r="AN7" s="93" t="s">
        <v>1</v>
      </c>
      <c r="AR7" s="89"/>
      <c r="BE7" s="83"/>
      <c r="BS7" s="92" t="s">
        <v>75</v>
      </c>
    </row>
    <row r="8" spans="1:74" ht="12" customHeight="1">
      <c r="B8" s="89"/>
      <c r="D8" s="54" t="s">
        <v>53</v>
      </c>
      <c r="K8" s="93" t="s">
        <v>80</v>
      </c>
      <c r="AK8" s="54" t="s">
        <v>52</v>
      </c>
      <c r="AN8" s="97" t="s">
        <v>79</v>
      </c>
      <c r="AR8" s="89"/>
      <c r="BE8" s="83"/>
      <c r="BS8" s="92" t="s">
        <v>75</v>
      </c>
    </row>
    <row r="9" spans="1:74" ht="14.45" customHeight="1">
      <c r="B9" s="89"/>
      <c r="AR9" s="89"/>
      <c r="BE9" s="83"/>
      <c r="BS9" s="92" t="s">
        <v>75</v>
      </c>
    </row>
    <row r="10" spans="1:74" ht="12" customHeight="1">
      <c r="B10" s="89"/>
      <c r="D10" s="54" t="s">
        <v>51</v>
      </c>
      <c r="AK10" s="54" t="s">
        <v>76</v>
      </c>
      <c r="AN10" s="93" t="s">
        <v>1</v>
      </c>
      <c r="AR10" s="89"/>
      <c r="BE10" s="83"/>
      <c r="BS10" s="92" t="s">
        <v>75</v>
      </c>
    </row>
    <row r="11" spans="1:74" ht="18.399999999999999" customHeight="1">
      <c r="B11" s="89"/>
      <c r="E11" s="93" t="s">
        <v>74</v>
      </c>
      <c r="AK11" s="54" t="s">
        <v>73</v>
      </c>
      <c r="AN11" s="93" t="s">
        <v>1</v>
      </c>
      <c r="AR11" s="89"/>
      <c r="BE11" s="83"/>
      <c r="BS11" s="92" t="s">
        <v>75</v>
      </c>
    </row>
    <row r="12" spans="1:74" ht="6.95" customHeight="1">
      <c r="B12" s="89"/>
      <c r="AR12" s="89"/>
      <c r="BE12" s="83"/>
      <c r="BS12" s="92" t="s">
        <v>75</v>
      </c>
    </row>
    <row r="13" spans="1:74" ht="12" customHeight="1">
      <c r="B13" s="89"/>
      <c r="D13" s="54" t="s">
        <v>48</v>
      </c>
      <c r="AK13" s="54" t="s">
        <v>76</v>
      </c>
      <c r="AN13" s="94" t="s">
        <v>78</v>
      </c>
      <c r="AR13" s="89"/>
      <c r="BE13" s="83"/>
      <c r="BS13" s="92" t="s">
        <v>75</v>
      </c>
    </row>
    <row r="14" spans="1:74" ht="12.75">
      <c r="B14" s="89"/>
      <c r="E14" s="96" t="s">
        <v>78</v>
      </c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54" t="s">
        <v>73</v>
      </c>
      <c r="AN14" s="94" t="s">
        <v>78</v>
      </c>
      <c r="AR14" s="89"/>
      <c r="BE14" s="83"/>
      <c r="BS14" s="92" t="s">
        <v>75</v>
      </c>
    </row>
    <row r="15" spans="1:74" ht="6.95" customHeight="1">
      <c r="B15" s="89"/>
      <c r="AR15" s="89"/>
      <c r="BE15" s="83"/>
      <c r="BS15" s="92" t="s">
        <v>77</v>
      </c>
    </row>
    <row r="16" spans="1:74" ht="12" customHeight="1">
      <c r="B16" s="89"/>
      <c r="D16" s="54" t="s">
        <v>50</v>
      </c>
      <c r="AK16" s="54" t="s">
        <v>76</v>
      </c>
      <c r="AN16" s="93" t="s">
        <v>1</v>
      </c>
      <c r="AR16" s="89"/>
      <c r="BE16" s="83"/>
      <c r="BS16" s="92" t="s">
        <v>77</v>
      </c>
    </row>
    <row r="17" spans="2:71" ht="18.399999999999999" customHeight="1">
      <c r="B17" s="89"/>
      <c r="E17" s="93" t="s">
        <v>74</v>
      </c>
      <c r="AK17" s="54" t="s">
        <v>73</v>
      </c>
      <c r="AN17" s="93" t="s">
        <v>1</v>
      </c>
      <c r="AR17" s="89"/>
      <c r="BE17" s="83"/>
      <c r="BS17" s="92" t="s">
        <v>72</v>
      </c>
    </row>
    <row r="18" spans="2:71" ht="6.95" customHeight="1">
      <c r="B18" s="89"/>
      <c r="AR18" s="89"/>
      <c r="BE18" s="83"/>
      <c r="BS18" s="92" t="s">
        <v>75</v>
      </c>
    </row>
    <row r="19" spans="2:71" ht="12" customHeight="1">
      <c r="B19" s="89"/>
      <c r="D19" s="54" t="s">
        <v>47</v>
      </c>
      <c r="AK19" s="54" t="s">
        <v>76</v>
      </c>
      <c r="AN19" s="93" t="s">
        <v>1</v>
      </c>
      <c r="AR19" s="89"/>
      <c r="BE19" s="83"/>
      <c r="BS19" s="92" t="s">
        <v>75</v>
      </c>
    </row>
    <row r="20" spans="2:71" ht="18.399999999999999" customHeight="1">
      <c r="B20" s="89"/>
      <c r="E20" s="93" t="s">
        <v>74</v>
      </c>
      <c r="AK20" s="54" t="s">
        <v>73</v>
      </c>
      <c r="AN20" s="93" t="s">
        <v>1</v>
      </c>
      <c r="AR20" s="89"/>
      <c r="BE20" s="83"/>
      <c r="BS20" s="92" t="s">
        <v>72</v>
      </c>
    </row>
    <row r="21" spans="2:71" ht="6.95" customHeight="1">
      <c r="B21" s="89"/>
      <c r="AR21" s="89"/>
      <c r="BE21" s="83"/>
    </row>
    <row r="22" spans="2:71" ht="12" customHeight="1">
      <c r="B22" s="89"/>
      <c r="D22" s="54" t="s">
        <v>71</v>
      </c>
      <c r="AR22" s="89"/>
      <c r="BE22" s="83"/>
    </row>
    <row r="23" spans="2:71" ht="47.25" customHeight="1">
      <c r="B23" s="89"/>
      <c r="E23" s="91" t="s">
        <v>70</v>
      </c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R23" s="89"/>
      <c r="BE23" s="83"/>
    </row>
    <row r="24" spans="2:71" ht="6.95" customHeight="1">
      <c r="B24" s="89"/>
      <c r="AR24" s="89"/>
      <c r="BE24" s="83"/>
    </row>
    <row r="25" spans="2:71" ht="6.95" customHeight="1">
      <c r="B25" s="89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R25" s="89"/>
      <c r="BE25" s="83"/>
    </row>
    <row r="26" spans="2:71" s="2" customFormat="1" ht="25.9" customHeight="1">
      <c r="B26" s="3"/>
      <c r="D26" s="88" t="s">
        <v>69</v>
      </c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6">
        <f>ROUND(AG54,2)</f>
        <v>0</v>
      </c>
      <c r="AL26" s="85"/>
      <c r="AM26" s="85"/>
      <c r="AN26" s="85"/>
      <c r="AO26" s="85"/>
      <c r="AR26" s="3"/>
      <c r="BE26" s="83"/>
    </row>
    <row r="27" spans="2:71" s="2" customFormat="1" ht="6.95" customHeight="1">
      <c r="B27" s="3"/>
      <c r="AR27" s="3"/>
      <c r="BE27" s="83"/>
    </row>
    <row r="28" spans="2:71" s="2" customFormat="1" ht="12.75">
      <c r="B28" s="3"/>
      <c r="L28" s="84" t="s">
        <v>68</v>
      </c>
      <c r="M28" s="84"/>
      <c r="N28" s="84"/>
      <c r="O28" s="84"/>
      <c r="P28" s="84"/>
      <c r="W28" s="84" t="s">
        <v>67</v>
      </c>
      <c r="X28" s="84"/>
      <c r="Y28" s="84"/>
      <c r="Z28" s="84"/>
      <c r="AA28" s="84"/>
      <c r="AB28" s="84"/>
      <c r="AC28" s="84"/>
      <c r="AD28" s="84"/>
      <c r="AE28" s="84"/>
      <c r="AK28" s="84" t="s">
        <v>66</v>
      </c>
      <c r="AL28" s="84"/>
      <c r="AM28" s="84"/>
      <c r="AN28" s="84"/>
      <c r="AO28" s="84"/>
      <c r="AR28" s="3"/>
      <c r="BE28" s="83"/>
    </row>
    <row r="29" spans="2:71" s="77" customFormat="1" ht="14.45" customHeight="1">
      <c r="B29" s="78"/>
      <c r="D29" s="54" t="s">
        <v>65</v>
      </c>
      <c r="F29" s="54" t="s">
        <v>64</v>
      </c>
      <c r="L29" s="81">
        <v>0.21</v>
      </c>
      <c r="M29" s="79"/>
      <c r="N29" s="79"/>
      <c r="O29" s="79"/>
      <c r="P29" s="79"/>
      <c r="W29" s="80">
        <f>ROUND(AZ54, 2)</f>
        <v>0</v>
      </c>
      <c r="X29" s="79"/>
      <c r="Y29" s="79"/>
      <c r="Z29" s="79"/>
      <c r="AA29" s="79"/>
      <c r="AB29" s="79"/>
      <c r="AC29" s="79"/>
      <c r="AD29" s="79"/>
      <c r="AE29" s="79"/>
      <c r="AK29" s="80">
        <f>ROUND(AV54, 2)</f>
        <v>0</v>
      </c>
      <c r="AL29" s="79"/>
      <c r="AM29" s="79"/>
      <c r="AN29" s="79"/>
      <c r="AO29" s="79"/>
      <c r="AR29" s="78"/>
      <c r="BE29" s="82"/>
    </row>
    <row r="30" spans="2:71" s="77" customFormat="1" ht="14.45" customHeight="1">
      <c r="B30" s="78"/>
      <c r="F30" s="54" t="s">
        <v>63</v>
      </c>
      <c r="L30" s="81">
        <v>0.12</v>
      </c>
      <c r="M30" s="79"/>
      <c r="N30" s="79"/>
      <c r="O30" s="79"/>
      <c r="P30" s="79"/>
      <c r="W30" s="80">
        <f>ROUND(BA54, 2)</f>
        <v>0</v>
      </c>
      <c r="X30" s="79"/>
      <c r="Y30" s="79"/>
      <c r="Z30" s="79"/>
      <c r="AA30" s="79"/>
      <c r="AB30" s="79"/>
      <c r="AC30" s="79"/>
      <c r="AD30" s="79"/>
      <c r="AE30" s="79"/>
      <c r="AK30" s="80">
        <f>ROUND(AW54, 2)</f>
        <v>0</v>
      </c>
      <c r="AL30" s="79"/>
      <c r="AM30" s="79"/>
      <c r="AN30" s="79"/>
      <c r="AO30" s="79"/>
      <c r="AR30" s="78"/>
      <c r="BE30" s="82"/>
    </row>
    <row r="31" spans="2:71" s="77" customFormat="1" ht="14.45" hidden="1" customHeight="1">
      <c r="B31" s="78"/>
      <c r="F31" s="54" t="s">
        <v>62</v>
      </c>
      <c r="L31" s="81">
        <v>0.21</v>
      </c>
      <c r="M31" s="79"/>
      <c r="N31" s="79"/>
      <c r="O31" s="79"/>
      <c r="P31" s="79"/>
      <c r="W31" s="80">
        <f>ROUND(BB54, 2)</f>
        <v>0</v>
      </c>
      <c r="X31" s="79"/>
      <c r="Y31" s="79"/>
      <c r="Z31" s="79"/>
      <c r="AA31" s="79"/>
      <c r="AB31" s="79"/>
      <c r="AC31" s="79"/>
      <c r="AD31" s="79"/>
      <c r="AE31" s="79"/>
      <c r="AK31" s="80">
        <v>0</v>
      </c>
      <c r="AL31" s="79"/>
      <c r="AM31" s="79"/>
      <c r="AN31" s="79"/>
      <c r="AO31" s="79"/>
      <c r="AR31" s="78"/>
      <c r="BE31" s="82"/>
    </row>
    <row r="32" spans="2:71" s="77" customFormat="1" ht="14.45" hidden="1" customHeight="1">
      <c r="B32" s="78"/>
      <c r="F32" s="54" t="s">
        <v>61</v>
      </c>
      <c r="L32" s="81">
        <v>0.12</v>
      </c>
      <c r="M32" s="79"/>
      <c r="N32" s="79"/>
      <c r="O32" s="79"/>
      <c r="P32" s="79"/>
      <c r="W32" s="80">
        <f>ROUND(BC54, 2)</f>
        <v>0</v>
      </c>
      <c r="X32" s="79"/>
      <c r="Y32" s="79"/>
      <c r="Z32" s="79"/>
      <c r="AA32" s="79"/>
      <c r="AB32" s="79"/>
      <c r="AC32" s="79"/>
      <c r="AD32" s="79"/>
      <c r="AE32" s="79"/>
      <c r="AK32" s="80">
        <v>0</v>
      </c>
      <c r="AL32" s="79"/>
      <c r="AM32" s="79"/>
      <c r="AN32" s="79"/>
      <c r="AO32" s="79"/>
      <c r="AR32" s="78"/>
      <c r="BE32" s="82"/>
    </row>
    <row r="33" spans="2:44" s="77" customFormat="1" ht="14.45" hidden="1" customHeight="1">
      <c r="B33" s="78"/>
      <c r="F33" s="54" t="s">
        <v>60</v>
      </c>
      <c r="L33" s="81">
        <v>0</v>
      </c>
      <c r="M33" s="79"/>
      <c r="N33" s="79"/>
      <c r="O33" s="79"/>
      <c r="P33" s="79"/>
      <c r="W33" s="80">
        <f>ROUND(BD54, 2)</f>
        <v>0</v>
      </c>
      <c r="X33" s="79"/>
      <c r="Y33" s="79"/>
      <c r="Z33" s="79"/>
      <c r="AA33" s="79"/>
      <c r="AB33" s="79"/>
      <c r="AC33" s="79"/>
      <c r="AD33" s="79"/>
      <c r="AE33" s="79"/>
      <c r="AK33" s="80">
        <v>0</v>
      </c>
      <c r="AL33" s="79"/>
      <c r="AM33" s="79"/>
      <c r="AN33" s="79"/>
      <c r="AO33" s="79"/>
      <c r="AR33" s="78"/>
    </row>
    <row r="34" spans="2:44" s="2" customFormat="1" ht="6.95" customHeight="1">
      <c r="B34" s="3"/>
      <c r="AR34" s="3"/>
    </row>
    <row r="35" spans="2:44" s="2" customFormat="1" ht="25.9" customHeight="1">
      <c r="B35" s="3"/>
      <c r="C35" s="69"/>
      <c r="D35" s="76" t="s">
        <v>59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5" t="s">
        <v>58</v>
      </c>
      <c r="U35" s="73"/>
      <c r="V35" s="73"/>
      <c r="W35" s="73"/>
      <c r="X35" s="74" t="s">
        <v>57</v>
      </c>
      <c r="Y35" s="71"/>
      <c r="Z35" s="71"/>
      <c r="AA35" s="71"/>
      <c r="AB35" s="71"/>
      <c r="AC35" s="73"/>
      <c r="AD35" s="73"/>
      <c r="AE35" s="73"/>
      <c r="AF35" s="73"/>
      <c r="AG35" s="73"/>
      <c r="AH35" s="73"/>
      <c r="AI35" s="73"/>
      <c r="AJ35" s="73"/>
      <c r="AK35" s="72">
        <f>SUM(AK26:AK33)</f>
        <v>0</v>
      </c>
      <c r="AL35" s="71"/>
      <c r="AM35" s="71"/>
      <c r="AN35" s="71"/>
      <c r="AO35" s="70"/>
      <c r="AP35" s="69"/>
      <c r="AQ35" s="69"/>
      <c r="AR35" s="3"/>
    </row>
    <row r="36" spans="2:44" s="2" customFormat="1" ht="6.95" customHeight="1">
      <c r="B36" s="3"/>
      <c r="AR36" s="3"/>
    </row>
    <row r="37" spans="2:44" s="2" customFormat="1" ht="6.95" customHeight="1"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3"/>
    </row>
    <row r="41" spans="2:44" s="2" customFormat="1" ht="6.95" customHeight="1">
      <c r="B41" s="68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3"/>
    </row>
    <row r="42" spans="2:44" s="2" customFormat="1" ht="24.95" customHeight="1">
      <c r="B42" s="3"/>
      <c r="C42" s="66" t="s">
        <v>56</v>
      </c>
      <c r="AR42" s="3"/>
    </row>
    <row r="43" spans="2:44" s="2" customFormat="1" ht="6.95" customHeight="1">
      <c r="B43" s="3"/>
      <c r="AR43" s="3"/>
    </row>
    <row r="44" spans="2:44" s="55" customFormat="1" ht="12" customHeight="1">
      <c r="B44" s="65"/>
      <c r="C44" s="54" t="s">
        <v>55</v>
      </c>
      <c r="L44" s="55" t="str">
        <f>K5</f>
        <v>230</v>
      </c>
      <c r="AR44" s="65"/>
    </row>
    <row r="45" spans="2:44" s="60" customFormat="1" ht="36.950000000000003" customHeight="1">
      <c r="B45" s="61"/>
      <c r="C45" s="64" t="s">
        <v>54</v>
      </c>
      <c r="L45" s="63" t="str">
        <f>K6</f>
        <v>Polní cesta VC2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R45" s="61"/>
    </row>
    <row r="46" spans="2:44" s="2" customFormat="1" ht="6.95" customHeight="1">
      <c r="B46" s="3"/>
      <c r="AR46" s="3"/>
    </row>
    <row r="47" spans="2:44" s="2" customFormat="1" ht="12" customHeight="1">
      <c r="B47" s="3"/>
      <c r="C47" s="54" t="s">
        <v>53</v>
      </c>
      <c r="L47" s="59" t="str">
        <f>IF(K8="","",K8)</f>
        <v>Újezd u Krásné</v>
      </c>
      <c r="AI47" s="54" t="s">
        <v>52</v>
      </c>
      <c r="AM47" s="58" t="str">
        <f>IF(AN8= "","",AN8)</f>
        <v>15. 8. 2023</v>
      </c>
      <c r="AN47" s="58"/>
      <c r="AR47" s="3"/>
    </row>
    <row r="48" spans="2:44" s="2" customFormat="1" ht="6.95" customHeight="1">
      <c r="B48" s="3"/>
      <c r="AR48" s="3"/>
    </row>
    <row r="49" spans="1:91" s="2" customFormat="1" ht="15.2" customHeight="1">
      <c r="B49" s="3"/>
      <c r="C49" s="54" t="s">
        <v>51</v>
      </c>
      <c r="L49" s="55" t="str">
        <f>IF(E11= "","",E11)</f>
        <v xml:space="preserve"> </v>
      </c>
      <c r="AI49" s="54" t="s">
        <v>50</v>
      </c>
      <c r="AM49" s="53" t="str">
        <f>IF(E17="","",E17)</f>
        <v xml:space="preserve"> </v>
      </c>
      <c r="AN49" s="52"/>
      <c r="AO49" s="52"/>
      <c r="AP49" s="52"/>
      <c r="AR49" s="3"/>
      <c r="AS49" s="57" t="s">
        <v>49</v>
      </c>
      <c r="AT49" s="56"/>
      <c r="AU49" s="38"/>
      <c r="AV49" s="38"/>
      <c r="AW49" s="38"/>
      <c r="AX49" s="38"/>
      <c r="AY49" s="38"/>
      <c r="AZ49" s="38"/>
      <c r="BA49" s="38"/>
      <c r="BB49" s="38"/>
      <c r="BC49" s="38"/>
      <c r="BD49" s="37"/>
    </row>
    <row r="50" spans="1:91" s="2" customFormat="1" ht="15.2" customHeight="1">
      <c r="B50" s="3"/>
      <c r="C50" s="54" t="s">
        <v>48</v>
      </c>
      <c r="L50" s="55" t="str">
        <f>IF(E14= "Vyplň údaj","",E14)</f>
        <v/>
      </c>
      <c r="AI50" s="54" t="s">
        <v>47</v>
      </c>
      <c r="AM50" s="53" t="str">
        <f>IF(E20="","",E20)</f>
        <v xml:space="preserve"> </v>
      </c>
      <c r="AN50" s="52"/>
      <c r="AO50" s="52"/>
      <c r="AP50" s="52"/>
      <c r="AR50" s="3"/>
      <c r="AS50" s="51"/>
      <c r="AT50" s="50"/>
      <c r="BD50" s="49"/>
    </row>
    <row r="51" spans="1:91" s="2" customFormat="1" ht="10.9" customHeight="1">
      <c r="B51" s="3"/>
      <c r="AR51" s="3"/>
      <c r="AS51" s="51"/>
      <c r="AT51" s="50"/>
      <c r="BD51" s="49"/>
    </row>
    <row r="52" spans="1:91" s="2" customFormat="1" ht="29.25" customHeight="1">
      <c r="B52" s="3"/>
      <c r="C52" s="48" t="s">
        <v>46</v>
      </c>
      <c r="D52" s="44"/>
      <c r="E52" s="44"/>
      <c r="F52" s="44"/>
      <c r="G52" s="44"/>
      <c r="H52" s="47"/>
      <c r="I52" s="45" t="s">
        <v>45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6" t="s">
        <v>44</v>
      </c>
      <c r="AH52" s="44"/>
      <c r="AI52" s="44"/>
      <c r="AJ52" s="44"/>
      <c r="AK52" s="44"/>
      <c r="AL52" s="44"/>
      <c r="AM52" s="44"/>
      <c r="AN52" s="45" t="s">
        <v>43</v>
      </c>
      <c r="AO52" s="44"/>
      <c r="AP52" s="44"/>
      <c r="AQ52" s="43" t="s">
        <v>42</v>
      </c>
      <c r="AR52" s="3"/>
      <c r="AS52" s="42" t="s">
        <v>41</v>
      </c>
      <c r="AT52" s="41" t="s">
        <v>40</v>
      </c>
      <c r="AU52" s="41" t="s">
        <v>39</v>
      </c>
      <c r="AV52" s="41" t="s">
        <v>38</v>
      </c>
      <c r="AW52" s="41" t="s">
        <v>37</v>
      </c>
      <c r="AX52" s="41" t="s">
        <v>36</v>
      </c>
      <c r="AY52" s="41" t="s">
        <v>35</v>
      </c>
      <c r="AZ52" s="41" t="s">
        <v>34</v>
      </c>
      <c r="BA52" s="41" t="s">
        <v>33</v>
      </c>
      <c r="BB52" s="41" t="s">
        <v>32</v>
      </c>
      <c r="BC52" s="41" t="s">
        <v>31</v>
      </c>
      <c r="BD52" s="40" t="s">
        <v>30</v>
      </c>
    </row>
    <row r="53" spans="1:91" s="2" customFormat="1" ht="10.9" customHeight="1">
      <c r="B53" s="3"/>
      <c r="AR53" s="3"/>
      <c r="AS53" s="39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7"/>
    </row>
    <row r="54" spans="1:91" s="24" customFormat="1" ht="32.450000000000003" customHeight="1">
      <c r="B54" s="31"/>
      <c r="C54" s="36" t="s">
        <v>29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4">
        <f>ROUND(SUM(AG55:AG60),2)</f>
        <v>0</v>
      </c>
      <c r="AH54" s="34"/>
      <c r="AI54" s="34"/>
      <c r="AJ54" s="34"/>
      <c r="AK54" s="34"/>
      <c r="AL54" s="34"/>
      <c r="AM54" s="34"/>
      <c r="AN54" s="33">
        <f>SUM(AG54,AT54)</f>
        <v>0</v>
      </c>
      <c r="AO54" s="33"/>
      <c r="AP54" s="33"/>
      <c r="AQ54" s="32" t="s">
        <v>1</v>
      </c>
      <c r="AR54" s="31"/>
      <c r="AS54" s="30">
        <f>ROUND(SUM(AS55:AS60),2)</f>
        <v>0</v>
      </c>
      <c r="AT54" s="28">
        <f>ROUND(SUM(AV54:AW54),2)</f>
        <v>0</v>
      </c>
      <c r="AU54" s="29">
        <f>ROUND(SUM(AU55:AU60),5)</f>
        <v>0</v>
      </c>
      <c r="AV54" s="28">
        <f>ROUND(AZ54*L29,2)</f>
        <v>0</v>
      </c>
      <c r="AW54" s="28">
        <f>ROUND(BA54*L30,2)</f>
        <v>0</v>
      </c>
      <c r="AX54" s="28">
        <f>ROUND(BB54*L29,2)</f>
        <v>0</v>
      </c>
      <c r="AY54" s="28">
        <f>ROUND(BC54*L30,2)</f>
        <v>0</v>
      </c>
      <c r="AZ54" s="28">
        <f>ROUND(SUM(AZ55:AZ60),2)</f>
        <v>0</v>
      </c>
      <c r="BA54" s="28">
        <f>ROUND(SUM(BA55:BA60),2)</f>
        <v>0</v>
      </c>
      <c r="BB54" s="28">
        <f>ROUND(SUM(BB55:BB60),2)</f>
        <v>0</v>
      </c>
      <c r="BC54" s="28">
        <f>ROUND(SUM(BC55:BC60),2)</f>
        <v>0</v>
      </c>
      <c r="BD54" s="27">
        <f>ROUND(SUM(BD55:BD60),2)</f>
        <v>0</v>
      </c>
      <c r="BS54" s="25" t="s">
        <v>28</v>
      </c>
      <c r="BT54" s="25" t="s">
        <v>27</v>
      </c>
      <c r="BU54" s="26" t="s">
        <v>26</v>
      </c>
      <c r="BV54" s="25" t="s">
        <v>4</v>
      </c>
      <c r="BW54" s="25" t="s">
        <v>2</v>
      </c>
      <c r="BX54" s="25" t="s">
        <v>25</v>
      </c>
      <c r="CL54" s="25" t="s">
        <v>1</v>
      </c>
    </row>
    <row r="55" spans="1:91" s="6" customFormat="1" ht="16.5" customHeight="1">
      <c r="A55" s="19" t="s">
        <v>9</v>
      </c>
      <c r="B55" s="12"/>
      <c r="C55" s="18"/>
      <c r="D55" s="16" t="s">
        <v>24</v>
      </c>
      <c r="E55" s="16"/>
      <c r="F55" s="16"/>
      <c r="G55" s="16"/>
      <c r="H55" s="16"/>
      <c r="I55" s="17"/>
      <c r="J55" s="16" t="s">
        <v>23</v>
      </c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5">
        <f>'[6]SO 101 - Polní cesta'!J30</f>
        <v>0</v>
      </c>
      <c r="AH55" s="14"/>
      <c r="AI55" s="14"/>
      <c r="AJ55" s="14"/>
      <c r="AK55" s="14"/>
      <c r="AL55" s="14"/>
      <c r="AM55" s="14"/>
      <c r="AN55" s="15">
        <f>SUM(AG55,AT55)</f>
        <v>0</v>
      </c>
      <c r="AO55" s="14"/>
      <c r="AP55" s="14"/>
      <c r="AQ55" s="13" t="s">
        <v>6</v>
      </c>
      <c r="AR55" s="12"/>
      <c r="AS55" s="23">
        <v>0</v>
      </c>
      <c r="AT55" s="21">
        <f>ROUND(SUM(AV55:AW55),2)</f>
        <v>0</v>
      </c>
      <c r="AU55" s="22">
        <f>'[6]SO 101 - Polní cesta'!P89</f>
        <v>0</v>
      </c>
      <c r="AV55" s="21">
        <f>'[6]SO 101 - Polní cesta'!J33</f>
        <v>0</v>
      </c>
      <c r="AW55" s="21">
        <f>'[6]SO 101 - Polní cesta'!J34</f>
        <v>0</v>
      </c>
      <c r="AX55" s="21">
        <f>'[6]SO 101 - Polní cesta'!J35</f>
        <v>0</v>
      </c>
      <c r="AY55" s="21">
        <f>'[6]SO 101 - Polní cesta'!J36</f>
        <v>0</v>
      </c>
      <c r="AZ55" s="21">
        <f>'[6]SO 101 - Polní cesta'!F33</f>
        <v>0</v>
      </c>
      <c r="BA55" s="21">
        <f>'[6]SO 101 - Polní cesta'!F34</f>
        <v>0</v>
      </c>
      <c r="BB55" s="21">
        <f>'[6]SO 101 - Polní cesta'!F35</f>
        <v>0</v>
      </c>
      <c r="BC55" s="21">
        <f>'[6]SO 101 - Polní cesta'!F36</f>
        <v>0</v>
      </c>
      <c r="BD55" s="20">
        <f>'[6]SO 101 - Polní cesta'!F37</f>
        <v>0</v>
      </c>
      <c r="BT55" s="7" t="s">
        <v>5</v>
      </c>
      <c r="BV55" s="7" t="s">
        <v>4</v>
      </c>
      <c r="BW55" s="7" t="s">
        <v>22</v>
      </c>
      <c r="BX55" s="7" t="s">
        <v>2</v>
      </c>
      <c r="CL55" s="7" t="s">
        <v>1</v>
      </c>
      <c r="CM55" s="7" t="s">
        <v>0</v>
      </c>
    </row>
    <row r="56" spans="1:91" s="6" customFormat="1" ht="16.5" customHeight="1">
      <c r="A56" s="19" t="s">
        <v>9</v>
      </c>
      <c r="B56" s="12"/>
      <c r="C56" s="18"/>
      <c r="D56" s="16" t="s">
        <v>21</v>
      </c>
      <c r="E56" s="16"/>
      <c r="F56" s="16"/>
      <c r="G56" s="16"/>
      <c r="H56" s="16"/>
      <c r="I56" s="17"/>
      <c r="J56" s="16" t="s">
        <v>20</v>
      </c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5">
        <f>'[5]SO 801 - Výsadba zeleně'!J30</f>
        <v>0</v>
      </c>
      <c r="AH56" s="14"/>
      <c r="AI56" s="14"/>
      <c r="AJ56" s="14"/>
      <c r="AK56" s="14"/>
      <c r="AL56" s="14"/>
      <c r="AM56" s="14"/>
      <c r="AN56" s="15">
        <f>SUM(AG56,AT56)</f>
        <v>0</v>
      </c>
      <c r="AO56" s="14"/>
      <c r="AP56" s="14"/>
      <c r="AQ56" s="13" t="s">
        <v>6</v>
      </c>
      <c r="AR56" s="12"/>
      <c r="AS56" s="23">
        <v>0</v>
      </c>
      <c r="AT56" s="21">
        <f>ROUND(SUM(AV56:AW56),2)</f>
        <v>0</v>
      </c>
      <c r="AU56" s="22">
        <f>'[5]SO 801 - Výsadba zeleně'!P82</f>
        <v>0</v>
      </c>
      <c r="AV56" s="21">
        <f>'[5]SO 801 - Výsadba zeleně'!J33</f>
        <v>0</v>
      </c>
      <c r="AW56" s="21">
        <f>'[5]SO 801 - Výsadba zeleně'!J34</f>
        <v>0</v>
      </c>
      <c r="AX56" s="21">
        <f>'[5]SO 801 - Výsadba zeleně'!J35</f>
        <v>0</v>
      </c>
      <c r="AY56" s="21">
        <f>'[5]SO 801 - Výsadba zeleně'!J36</f>
        <v>0</v>
      </c>
      <c r="AZ56" s="21">
        <f>'[5]SO 801 - Výsadba zeleně'!F33</f>
        <v>0</v>
      </c>
      <c r="BA56" s="21">
        <f>'[5]SO 801 - Výsadba zeleně'!F34</f>
        <v>0</v>
      </c>
      <c r="BB56" s="21">
        <f>'[5]SO 801 - Výsadba zeleně'!F35</f>
        <v>0</v>
      </c>
      <c r="BC56" s="21">
        <f>'[5]SO 801 - Výsadba zeleně'!F36</f>
        <v>0</v>
      </c>
      <c r="BD56" s="20">
        <f>'[5]SO 801 - Výsadba zeleně'!F37</f>
        <v>0</v>
      </c>
      <c r="BT56" s="7" t="s">
        <v>5</v>
      </c>
      <c r="BV56" s="7" t="s">
        <v>4</v>
      </c>
      <c r="BW56" s="7" t="s">
        <v>19</v>
      </c>
      <c r="BX56" s="7" t="s">
        <v>2</v>
      </c>
      <c r="CL56" s="7" t="s">
        <v>1</v>
      </c>
      <c r="CM56" s="7" t="s">
        <v>0</v>
      </c>
    </row>
    <row r="57" spans="1:91" s="6" customFormat="1" ht="24.75" customHeight="1">
      <c r="A57" s="19" t="s">
        <v>9</v>
      </c>
      <c r="B57" s="12"/>
      <c r="C57" s="18"/>
      <c r="D57" s="16" t="s">
        <v>18</v>
      </c>
      <c r="E57" s="16"/>
      <c r="F57" s="16"/>
      <c r="G57" s="16"/>
      <c r="H57" s="16"/>
      <c r="I57" s="17"/>
      <c r="J57" s="16" t="s">
        <v>17</v>
      </c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5">
        <f>'[4]SO 801_1 - Vegetační úpra...'!J30</f>
        <v>0</v>
      </c>
      <c r="AH57" s="14"/>
      <c r="AI57" s="14"/>
      <c r="AJ57" s="14"/>
      <c r="AK57" s="14"/>
      <c r="AL57" s="14"/>
      <c r="AM57" s="14"/>
      <c r="AN57" s="15">
        <f>SUM(AG57,AT57)</f>
        <v>0</v>
      </c>
      <c r="AO57" s="14"/>
      <c r="AP57" s="14"/>
      <c r="AQ57" s="13" t="s">
        <v>6</v>
      </c>
      <c r="AR57" s="12"/>
      <c r="AS57" s="23">
        <v>0</v>
      </c>
      <c r="AT57" s="21">
        <f>ROUND(SUM(AV57:AW57),2)</f>
        <v>0</v>
      </c>
      <c r="AU57" s="22">
        <f>'[4]SO 801_1 - Vegetační úpra...'!P82</f>
        <v>0</v>
      </c>
      <c r="AV57" s="21">
        <f>'[4]SO 801_1 - Vegetační úpra...'!J33</f>
        <v>0</v>
      </c>
      <c r="AW57" s="21">
        <f>'[4]SO 801_1 - Vegetační úpra...'!J34</f>
        <v>0</v>
      </c>
      <c r="AX57" s="21">
        <f>'[4]SO 801_1 - Vegetační úpra...'!J35</f>
        <v>0</v>
      </c>
      <c r="AY57" s="21">
        <f>'[4]SO 801_1 - Vegetační úpra...'!J36</f>
        <v>0</v>
      </c>
      <c r="AZ57" s="21">
        <f>'[4]SO 801_1 - Vegetační úpra...'!F33</f>
        <v>0</v>
      </c>
      <c r="BA57" s="21">
        <f>'[4]SO 801_1 - Vegetační úpra...'!F34</f>
        <v>0</v>
      </c>
      <c r="BB57" s="21">
        <f>'[4]SO 801_1 - Vegetační úpra...'!F35</f>
        <v>0</v>
      </c>
      <c r="BC57" s="21">
        <f>'[4]SO 801_1 - Vegetační úpra...'!F36</f>
        <v>0</v>
      </c>
      <c r="BD57" s="20">
        <f>'[4]SO 801_1 - Vegetační úpra...'!F37</f>
        <v>0</v>
      </c>
      <c r="BT57" s="7" t="s">
        <v>5</v>
      </c>
      <c r="BV57" s="7" t="s">
        <v>4</v>
      </c>
      <c r="BW57" s="7" t="s">
        <v>16</v>
      </c>
      <c r="BX57" s="7" t="s">
        <v>2</v>
      </c>
      <c r="CL57" s="7" t="s">
        <v>1</v>
      </c>
      <c r="CM57" s="7" t="s">
        <v>0</v>
      </c>
    </row>
    <row r="58" spans="1:91" s="6" customFormat="1" ht="24.75" customHeight="1">
      <c r="A58" s="19" t="s">
        <v>9</v>
      </c>
      <c r="B58" s="12"/>
      <c r="C58" s="18"/>
      <c r="D58" s="16" t="s">
        <v>15</v>
      </c>
      <c r="E58" s="16"/>
      <c r="F58" s="16"/>
      <c r="G58" s="16"/>
      <c r="H58" s="16"/>
      <c r="I58" s="17"/>
      <c r="J58" s="16" t="s">
        <v>14</v>
      </c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5">
        <f>'[3]SO 801_2 - Vegetační úpra...'!J30</f>
        <v>0</v>
      </c>
      <c r="AH58" s="14"/>
      <c r="AI58" s="14"/>
      <c r="AJ58" s="14"/>
      <c r="AK58" s="14"/>
      <c r="AL58" s="14"/>
      <c r="AM58" s="14"/>
      <c r="AN58" s="15">
        <f>SUM(AG58,AT58)</f>
        <v>0</v>
      </c>
      <c r="AO58" s="14"/>
      <c r="AP58" s="14"/>
      <c r="AQ58" s="13" t="s">
        <v>6</v>
      </c>
      <c r="AR58" s="12"/>
      <c r="AS58" s="23">
        <v>0</v>
      </c>
      <c r="AT58" s="21">
        <f>ROUND(SUM(AV58:AW58),2)</f>
        <v>0</v>
      </c>
      <c r="AU58" s="22">
        <f>'[3]SO 801_2 - Vegetační úpra...'!P82</f>
        <v>0</v>
      </c>
      <c r="AV58" s="21">
        <f>'[3]SO 801_2 - Vegetační úpra...'!J33</f>
        <v>0</v>
      </c>
      <c r="AW58" s="21">
        <f>'[3]SO 801_2 - Vegetační úpra...'!J34</f>
        <v>0</v>
      </c>
      <c r="AX58" s="21">
        <f>'[3]SO 801_2 - Vegetační úpra...'!J35</f>
        <v>0</v>
      </c>
      <c r="AY58" s="21">
        <f>'[3]SO 801_2 - Vegetační úpra...'!J36</f>
        <v>0</v>
      </c>
      <c r="AZ58" s="21">
        <f>'[3]SO 801_2 - Vegetační úpra...'!F33</f>
        <v>0</v>
      </c>
      <c r="BA58" s="21">
        <f>'[3]SO 801_2 - Vegetační úpra...'!F34</f>
        <v>0</v>
      </c>
      <c r="BB58" s="21">
        <f>'[3]SO 801_2 - Vegetační úpra...'!F35</f>
        <v>0</v>
      </c>
      <c r="BC58" s="21">
        <f>'[3]SO 801_2 - Vegetační úpra...'!F36</f>
        <v>0</v>
      </c>
      <c r="BD58" s="20">
        <f>'[3]SO 801_2 - Vegetační úpra...'!F37</f>
        <v>0</v>
      </c>
      <c r="BT58" s="7" t="s">
        <v>5</v>
      </c>
      <c r="BV58" s="7" t="s">
        <v>4</v>
      </c>
      <c r="BW58" s="7" t="s">
        <v>13</v>
      </c>
      <c r="BX58" s="7" t="s">
        <v>2</v>
      </c>
      <c r="CL58" s="7" t="s">
        <v>1</v>
      </c>
      <c r="CM58" s="7" t="s">
        <v>0</v>
      </c>
    </row>
    <row r="59" spans="1:91" s="6" customFormat="1" ht="24.75" customHeight="1">
      <c r="A59" s="19" t="s">
        <v>9</v>
      </c>
      <c r="B59" s="12"/>
      <c r="C59" s="18"/>
      <c r="D59" s="16" t="s">
        <v>12</v>
      </c>
      <c r="E59" s="16"/>
      <c r="F59" s="16"/>
      <c r="G59" s="16"/>
      <c r="H59" s="16"/>
      <c r="I59" s="17"/>
      <c r="J59" s="16" t="s">
        <v>11</v>
      </c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5">
        <f>'[2]SO 801_3 - Vegetační úpra...'!J30</f>
        <v>0</v>
      </c>
      <c r="AH59" s="14"/>
      <c r="AI59" s="14"/>
      <c r="AJ59" s="14"/>
      <c r="AK59" s="14"/>
      <c r="AL59" s="14"/>
      <c r="AM59" s="14"/>
      <c r="AN59" s="15">
        <f>SUM(AG59,AT59)</f>
        <v>0</v>
      </c>
      <c r="AO59" s="14"/>
      <c r="AP59" s="14"/>
      <c r="AQ59" s="13" t="s">
        <v>6</v>
      </c>
      <c r="AR59" s="12"/>
      <c r="AS59" s="23">
        <v>0</v>
      </c>
      <c r="AT59" s="21">
        <f>ROUND(SUM(AV59:AW59),2)</f>
        <v>0</v>
      </c>
      <c r="AU59" s="22">
        <f>'[2]SO 801_3 - Vegetační úpra...'!P82</f>
        <v>0</v>
      </c>
      <c r="AV59" s="21">
        <f>'[2]SO 801_3 - Vegetační úpra...'!J33</f>
        <v>0</v>
      </c>
      <c r="AW59" s="21">
        <f>'[2]SO 801_3 - Vegetační úpra...'!J34</f>
        <v>0</v>
      </c>
      <c r="AX59" s="21">
        <f>'[2]SO 801_3 - Vegetační úpra...'!J35</f>
        <v>0</v>
      </c>
      <c r="AY59" s="21">
        <f>'[2]SO 801_3 - Vegetační úpra...'!J36</f>
        <v>0</v>
      </c>
      <c r="AZ59" s="21">
        <f>'[2]SO 801_3 - Vegetační úpra...'!F33</f>
        <v>0</v>
      </c>
      <c r="BA59" s="21">
        <f>'[2]SO 801_3 - Vegetační úpra...'!F34</f>
        <v>0</v>
      </c>
      <c r="BB59" s="21">
        <f>'[2]SO 801_3 - Vegetační úpra...'!F35</f>
        <v>0</v>
      </c>
      <c r="BC59" s="21">
        <f>'[2]SO 801_3 - Vegetační úpra...'!F36</f>
        <v>0</v>
      </c>
      <c r="BD59" s="20">
        <f>'[2]SO 801_3 - Vegetační úpra...'!F37</f>
        <v>0</v>
      </c>
      <c r="BT59" s="7" t="s">
        <v>5</v>
      </c>
      <c r="BV59" s="7" t="s">
        <v>4</v>
      </c>
      <c r="BW59" s="7" t="s">
        <v>10</v>
      </c>
      <c r="BX59" s="7" t="s">
        <v>2</v>
      </c>
      <c r="CL59" s="7" t="s">
        <v>1</v>
      </c>
      <c r="CM59" s="7" t="s">
        <v>0</v>
      </c>
    </row>
    <row r="60" spans="1:91" s="6" customFormat="1" ht="16.5" customHeight="1">
      <c r="A60" s="19" t="s">
        <v>9</v>
      </c>
      <c r="B60" s="12"/>
      <c r="C60" s="18"/>
      <c r="D60" s="16" t="s">
        <v>8</v>
      </c>
      <c r="E60" s="16"/>
      <c r="F60" s="16"/>
      <c r="G60" s="16"/>
      <c r="H60" s="16"/>
      <c r="I60" s="17"/>
      <c r="J60" s="16" t="s">
        <v>7</v>
      </c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5">
        <f>'[1]VRN - Vedlejší rozpočtové...'!J30</f>
        <v>0</v>
      </c>
      <c r="AH60" s="14"/>
      <c r="AI60" s="14"/>
      <c r="AJ60" s="14"/>
      <c r="AK60" s="14"/>
      <c r="AL60" s="14"/>
      <c r="AM60" s="14"/>
      <c r="AN60" s="15">
        <f>SUM(AG60,AT60)</f>
        <v>0</v>
      </c>
      <c r="AO60" s="14"/>
      <c r="AP60" s="14"/>
      <c r="AQ60" s="13" t="s">
        <v>6</v>
      </c>
      <c r="AR60" s="12"/>
      <c r="AS60" s="11">
        <v>0</v>
      </c>
      <c r="AT60" s="9">
        <f>ROUND(SUM(AV60:AW60),2)</f>
        <v>0</v>
      </c>
      <c r="AU60" s="10">
        <f>'[1]VRN - Vedlejší rozpočtové...'!P84</f>
        <v>0</v>
      </c>
      <c r="AV60" s="9">
        <f>'[1]VRN - Vedlejší rozpočtové...'!J33</f>
        <v>0</v>
      </c>
      <c r="AW60" s="9">
        <f>'[1]VRN - Vedlejší rozpočtové...'!J34</f>
        <v>0</v>
      </c>
      <c r="AX60" s="9">
        <f>'[1]VRN - Vedlejší rozpočtové...'!J35</f>
        <v>0</v>
      </c>
      <c r="AY60" s="9">
        <f>'[1]VRN - Vedlejší rozpočtové...'!J36</f>
        <v>0</v>
      </c>
      <c r="AZ60" s="9">
        <f>'[1]VRN - Vedlejší rozpočtové...'!F33</f>
        <v>0</v>
      </c>
      <c r="BA60" s="9">
        <f>'[1]VRN - Vedlejší rozpočtové...'!F34</f>
        <v>0</v>
      </c>
      <c r="BB60" s="9">
        <f>'[1]VRN - Vedlejší rozpočtové...'!F35</f>
        <v>0</v>
      </c>
      <c r="BC60" s="9">
        <f>'[1]VRN - Vedlejší rozpočtové...'!F36</f>
        <v>0</v>
      </c>
      <c r="BD60" s="8">
        <f>'[1]VRN - Vedlejší rozpočtové...'!F37</f>
        <v>0</v>
      </c>
      <c r="BT60" s="7" t="s">
        <v>5</v>
      </c>
      <c r="BV60" s="7" t="s">
        <v>4</v>
      </c>
      <c r="BW60" s="7" t="s">
        <v>3</v>
      </c>
      <c r="BX60" s="7" t="s">
        <v>2</v>
      </c>
      <c r="CL60" s="7" t="s">
        <v>1</v>
      </c>
      <c r="CM60" s="7" t="s">
        <v>0</v>
      </c>
    </row>
    <row r="61" spans="1:91" s="2" customFormat="1" ht="30" customHeight="1">
      <c r="B61" s="3"/>
      <c r="AR61" s="3"/>
    </row>
    <row r="62" spans="1:91" s="2" customFormat="1" ht="6.95" customHeight="1">
      <c r="B62" s="5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3"/>
    </row>
  </sheetData>
  <sheetProtection algorithmName="SHA-512" hashValue="XRktceGdxHT87lcozIQObNXGEB8hVr2y881lOf/FusmWZIeNJSnWVN1MLg/qsl3qTr+LKu8F3/TllNBD12PFcQ==" saltValue="BEgGYSl1bUgOREGthRfiND55mOXKvRLeMFzK0WdBQSE+tWwwEaWuvJXn+xhoDjAqWk5b+H9FT2/wH7jP5KRR+w==" spinCount="100000" sheet="1" objects="1" scenarios="1" formatColumns="0" formatRows="0"/>
  <mergeCells count="62">
    <mergeCell ref="W32:AE32"/>
    <mergeCell ref="BE5:BE32"/>
    <mergeCell ref="K5:AO5"/>
    <mergeCell ref="K6:AO6"/>
    <mergeCell ref="E14:AJ14"/>
    <mergeCell ref="E23:AN23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N56:AP56"/>
    <mergeCell ref="AK30:AO30"/>
    <mergeCell ref="L30:P30"/>
    <mergeCell ref="W30:AE30"/>
    <mergeCell ref="L31:P31"/>
    <mergeCell ref="AN60:AP60"/>
    <mergeCell ref="AG60:AM60"/>
    <mergeCell ref="AN57:AP57"/>
    <mergeCell ref="AN52:AP52"/>
    <mergeCell ref="AN55:AP55"/>
    <mergeCell ref="AG59:AM59"/>
    <mergeCell ref="D59:H59"/>
    <mergeCell ref="J59:AF59"/>
    <mergeCell ref="J56:AF56"/>
    <mergeCell ref="D56:H56"/>
    <mergeCell ref="AG56:AM56"/>
    <mergeCell ref="J55:AF55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S49:AT51"/>
    <mergeCell ref="AM50:AP50"/>
    <mergeCell ref="D57:H57"/>
    <mergeCell ref="J57:AF57"/>
    <mergeCell ref="AG57:AM57"/>
    <mergeCell ref="C52:G52"/>
    <mergeCell ref="AG52:AM52"/>
    <mergeCell ref="I52:AF52"/>
    <mergeCell ref="D55:H55"/>
    <mergeCell ref="AG55:AM55"/>
  </mergeCells>
  <hyperlinks>
    <hyperlink ref="A55" location="'SO 101 - Polní cesta'!C2" display="/" xr:uid="{803DF613-2E6C-410D-BE4D-D8148B165B00}"/>
    <hyperlink ref="A56" location="'SO 801 - Výsadba zeleně'!C2" display="/" xr:uid="{B28D3B91-39B1-4159-9079-42DF0AEC3CFC}"/>
    <hyperlink ref="A57" location="'SO 801_1 - Vegetační úpra...'!C2" display="/" xr:uid="{83565A1A-765B-4824-A573-58008898361D}"/>
    <hyperlink ref="A58" location="'SO 801_2 - Vegetační úpra...'!C2" display="/" xr:uid="{655D31BA-446A-4C5B-9E72-9A84C74B49DB}"/>
    <hyperlink ref="A59" location="'SO 801_3 - Vegetační úpra...'!C2" display="/" xr:uid="{788C38D4-B121-4F6C-A0D5-65B19DA42749}"/>
    <hyperlink ref="A60" location="'VRN - Vedlejší rozpočtové...'!C2" display="/" xr:uid="{2E586F39-FF30-486D-B32A-82EC12F8F3B1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Rubášová Veronika Ing.</dc:creator>
  <cp:lastModifiedBy>Rubášová Veronika Ing.</cp:lastModifiedBy>
  <dcterms:created xsi:type="dcterms:W3CDTF">2024-05-09T04:51:36Z</dcterms:created>
  <dcterms:modified xsi:type="dcterms:W3CDTF">2024-05-09T04:52:13Z</dcterms:modified>
</cp:coreProperties>
</file>